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90" windowWidth="12120" windowHeight="9120" firstSheet="1" activeTab="3"/>
  </bookViews>
  <sheets>
    <sheet name="Balance Sheet" sheetId="1" r:id="rId1"/>
    <sheet name="Cash flow stat" sheetId="2" r:id="rId2"/>
    <sheet name="Income Statement" sheetId="3" r:id="rId3"/>
    <sheet name="Stat of changes in equity" sheetId="4" r:id="rId4"/>
  </sheets>
  <definedNames/>
  <calcPr fullCalcOnLoad="1"/>
</workbook>
</file>

<file path=xl/sharedStrings.xml><?xml version="1.0" encoding="utf-8"?>
<sst xmlns="http://schemas.openxmlformats.org/spreadsheetml/2006/main" count="163" uniqueCount="129">
  <si>
    <t xml:space="preserve">GRAND HOOVER BHD </t>
  </si>
  <si>
    <t>(Company No. 10493-P)</t>
  </si>
  <si>
    <t>(Incorporated in Malaysia)</t>
  </si>
  <si>
    <t>Condensed consolidated balance sheet</t>
  </si>
  <si>
    <t xml:space="preserve">As at end of </t>
  </si>
  <si>
    <t>As at preceding</t>
  </si>
  <si>
    <t>current quarter</t>
  </si>
  <si>
    <t>financial year ended</t>
  </si>
  <si>
    <t>Note</t>
  </si>
  <si>
    <t>RM'000</t>
  </si>
  <si>
    <t>Property, plant and equipment</t>
  </si>
  <si>
    <t>Investment</t>
  </si>
  <si>
    <t>Goodwill on consolidation</t>
  </si>
  <si>
    <t>Current assets</t>
  </si>
  <si>
    <t>Amount due from contract customers</t>
  </si>
  <si>
    <t>Stock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</si>
  <si>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</si>
  <si>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</si>
  <si>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</si>
  <si>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</si>
  <si>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</si>
  <si>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</si>
  <si>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</si>
  <si>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</si>
  <si>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</si>
  <si>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Bank overdrafts</t>
  </si>
  <si>
    <t>Term loan</t>
  </si>
  <si>
    <t>Provision for taxation</t>
  </si>
  <si>
    <t>Net current assets</t>
  </si>
  <si>
    <t>Financed by:</t>
  </si>
  <si>
    <t>Capital and reserves</t>
  </si>
  <si>
    <t>Share capital</t>
  </si>
  <si>
    <t>Share premium</t>
  </si>
  <si>
    <t>Reserves</t>
  </si>
  <si>
    <t>Retained profit</t>
  </si>
  <si>
    <t>Minority shareholders' interests</t>
  </si>
  <si>
    <t>Long term and deferred liabilities</t>
  </si>
  <si>
    <t xml:space="preserve">Hire purchase </t>
  </si>
  <si>
    <t>Deferred taxation</t>
  </si>
  <si>
    <t>Net tangible assets per share (RM)</t>
  </si>
  <si>
    <t>The condensed consolidated balance sheet should be read in conjunction with the Financial</t>
  </si>
  <si>
    <t>Condensed consolidated income statements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</si>
  <si>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</si>
  <si>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</si>
  <si>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</si>
  <si>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</si>
  <si>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</si>
  <si>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</si>
  <si>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</si>
  <si>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Less: Minority interests</t>
  </si>
  <si>
    <t>Net profit/(loss) for the period</t>
  </si>
  <si>
    <t>Basic earnings per ordinary share (sen)</t>
  </si>
  <si>
    <t>The condensed consolidated income statement should be read in conjunction with the Financial</t>
  </si>
  <si>
    <t>Condensed consolidated statement of changes in equity</t>
  </si>
  <si>
    <t xml:space="preserve">Distributable </t>
  </si>
  <si>
    <t>Share</t>
  </si>
  <si>
    <t>Revaluation</t>
  </si>
  <si>
    <t>Unappropriated</t>
  </si>
  <si>
    <t>Total</t>
  </si>
  <si>
    <t>Capital</t>
  </si>
  <si>
    <t>Premium</t>
  </si>
  <si>
    <t>Reserve</t>
  </si>
  <si>
    <t>Profits</t>
  </si>
  <si>
    <t>Balance at beginning of year</t>
  </si>
  <si>
    <t xml:space="preserve">Net gains/(losses) not recognised in </t>
  </si>
  <si>
    <t xml:space="preserve">  The income statement:</t>
  </si>
  <si>
    <t>Net profit for the period</t>
  </si>
  <si>
    <t>The condensed consolidated statement of changes in equity should be read in conjunction with the</t>
  </si>
  <si>
    <t>Consolidated cash flow statement</t>
  </si>
  <si>
    <t>2003</t>
  </si>
  <si>
    <t>Cash flows from operating activities</t>
  </si>
  <si>
    <t>Profit/ (Loss) before taxation</t>
  </si>
  <si>
    <t>Adjustments for:</t>
  </si>
  <si>
    <t xml:space="preserve">   Amortisation of goodwill</t>
  </si>
  <si>
    <t xml:space="preserve">   Depreciation</t>
  </si>
  <si>
    <t xml:space="preserve">   Investment Written Down</t>
  </si>
  <si>
    <t xml:space="preserve">   Gain on disposal of property, plant and equipment</t>
  </si>
  <si>
    <t xml:space="preserve">   Interest expense</t>
  </si>
  <si>
    <t xml:space="preserve">   Interest income</t>
  </si>
  <si>
    <t xml:space="preserve">   Property, plant and equipment written off</t>
  </si>
  <si>
    <t>Operating profit before working capital changes</t>
  </si>
  <si>
    <t>(Increase )/ Decrease in working capital:</t>
  </si>
  <si>
    <t xml:space="preserve">   Inventories</t>
  </si>
  <si>
    <t xml:space="preserve">   Amount due from contract customers</t>
  </si>
  <si>
    <t xml:space="preserve">   Trade and other receivables</t>
  </si>
  <si>
    <t xml:space="preserve">   Trade and other payables</t>
  </si>
  <si>
    <t>Cash generated from/ (used in) operations</t>
  </si>
  <si>
    <t>Income tax paid</t>
  </si>
  <si>
    <t>Net cash generated from/ (used in) operating activities</t>
  </si>
  <si>
    <t>Cash flows from investing activities</t>
  </si>
  <si>
    <t xml:space="preserve">   Interest received</t>
  </si>
  <si>
    <t xml:space="preserve">   Proceeds from disposal of property, plant and equipment</t>
  </si>
  <si>
    <t xml:space="preserve">   Purchase of property, plant and equipment            </t>
  </si>
  <si>
    <t xml:space="preserve">   Withdrawal of fixed deposits</t>
  </si>
  <si>
    <t>Net cash generated from investing activities</t>
  </si>
  <si>
    <t>Cash flows from financing activities</t>
  </si>
  <si>
    <t xml:space="preserve">   Drawdown of bankers' acceptances</t>
  </si>
  <si>
    <t xml:space="preserve">   Repayments of revolving credits</t>
  </si>
  <si>
    <t xml:space="preserve">   Repayment of hire purchase liabilities</t>
  </si>
  <si>
    <t xml:space="preserve">   Interest paid</t>
  </si>
  <si>
    <t>Net cash (used in)/ generated from financing activities</t>
  </si>
  <si>
    <t>Net increase/ (decrease) in cash and cash equivalents</t>
  </si>
  <si>
    <t>Cash and cash equivalents at beginning of year</t>
  </si>
  <si>
    <t>(i)  Cash and cash equivalents</t>
  </si>
  <si>
    <t>Cash and cash equivalents  comprise the following balance sheet amounts:</t>
  </si>
  <si>
    <t>The condensed consolidated cash flow statement should be read in conjunction with the</t>
  </si>
  <si>
    <t>&lt;-------------Non-distributable-------------&gt;</t>
  </si>
  <si>
    <t>Tax recoverable</t>
  </si>
  <si>
    <t>Statements for the year ended 31 March 2003</t>
  </si>
  <si>
    <t>Financial Statements for the year ended 31 March 2003</t>
  </si>
  <si>
    <t xml:space="preserve">   Amount due to contract customers</t>
  </si>
  <si>
    <t xml:space="preserve">Cash and cash equivalents at 30th June 2003    (i)  </t>
  </si>
  <si>
    <t>Financial Statements for the year ended 31 March 2003.</t>
  </si>
  <si>
    <t xml:space="preserve">   Repayment of term loan</t>
  </si>
  <si>
    <t>Amount due to contract customers</t>
  </si>
  <si>
    <t>Revolving credit (unsecured)</t>
  </si>
  <si>
    <t>30 June 03</t>
  </si>
  <si>
    <t>30 June 02</t>
  </si>
  <si>
    <t>At 30 June 2003</t>
  </si>
  <si>
    <t>Individual Quarter</t>
  </si>
  <si>
    <t>Cumulative Quarter</t>
  </si>
  <si>
    <t>Current</t>
  </si>
  <si>
    <t>Year</t>
  </si>
  <si>
    <t>Quarter</t>
  </si>
  <si>
    <t>Corresponding</t>
  </si>
  <si>
    <t>To Date</t>
  </si>
  <si>
    <t>Period</t>
  </si>
  <si>
    <t>Preceding Year</t>
  </si>
  <si>
    <t>for the period ended 30 June 2003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</si>
</sst>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mm/yy"/>
    <numFmt numFmtId="173" formatCode="d/mmm"/>
    <numFmt numFmtId="174" formatCode="#,##0;\(#,##0\)"/>
    <numFmt numFmtId="175" formatCode="_(* #,##0.0_);_(* \(#,##0.0\);_(* &quot;-&quot;_);_(@_)"/>
    <numFmt numFmtId="176" formatCode="_(* #,##0.00_);_(* \(#,##0.00\);_(* &quot;-&quot;_);_(@_)"/>
    <numFmt numFmtId="177" formatCode="dd/mm/yyyy"/>
    <numFmt numFmtId="178" formatCode="_(* #,##0.000_);_(* \(#,##0.000\);_(* &quot;-&quot;_);_(@_)"/>
    <numFmt numFmtId="179" formatCode="_-* #,##0.0\ _D_M_-;\-* #,##0.0\ _D_M_-;_-* &quot;-&quot;??\ _D_M_-;_-@_-"/>
  </numFmts>
  <fonts count="8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0" xfId="0" applyFont="1" applyAlignment="1">
      <alignment/>
    </xf>
    <xf numFmtId="0" fontId="5" fillId="0" borderId="0" xfId="0" applyFont="1" applyAlignment="1">
      <alignment/>
    </xf>
    <xf numFmtId="174" fontId="4" fillId="0" borderId="1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2" xfId="0" applyFont="1" applyAlignment="1">
      <alignment horizontal="right"/>
    </xf>
    <xf numFmtId="3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4" fillId="0" borderId="1" xfId="0" applyNumberFormat="1" applyFont="1" applyAlignment="1">
      <alignment horizontal="right"/>
    </xf>
    <xf numFmtId="41" fontId="4" fillId="0" borderId="3" xfId="0" applyNumberFormat="1" applyFont="1" applyAlignment="1">
      <alignment horizontal="right"/>
    </xf>
    <xf numFmtId="41" fontId="4" fillId="0" borderId="2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74" fontId="4" fillId="0" borderId="2" xfId="0" applyFont="1" applyAlignment="1">
      <alignment vertical="center"/>
    </xf>
    <xf numFmtId="0" fontId="3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41" fontId="4" fillId="0" borderId="1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2" xfId="0" applyNumberFormat="1" applyFont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4" fillId="0" borderId="1" xfId="0" applyNumberFormat="1" applyFont="1" applyFill="1" applyAlignment="1">
      <alignment/>
    </xf>
    <xf numFmtId="171" fontId="4" fillId="0" borderId="0" xfId="15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3" fontId="4" fillId="0" borderId="0" xfId="0" applyFont="1" applyAlignment="1" quotePrefix="1">
      <alignment horizontal="center"/>
    </xf>
    <xf numFmtId="17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C15" sqref="C15"/>
    </sheetView>
  </sheetViews>
  <sheetFormatPr defaultColWidth="9.140625" defaultRowHeight="12.75"/>
  <cols>
    <col min="1" max="1" width="32.7109375" style="2" customWidth="1"/>
    <col min="2" max="2" width="5.7109375" style="2" customWidth="1"/>
    <col min="3" max="3" width="16.7109375" style="23" customWidth="1"/>
    <col min="4" max="4" width="20.140625" style="23" customWidth="1"/>
    <col min="5" max="16384" width="11.421875" style="2" customWidth="1"/>
  </cols>
  <sheetData>
    <row r="1" spans="1:4" ht="15.75">
      <c r="A1" s="1" t="s">
        <v>0</v>
      </c>
      <c r="B1" s="7"/>
      <c r="C1" s="18"/>
      <c r="D1" s="18"/>
    </row>
    <row r="2" spans="1:4" ht="12.75">
      <c r="A2" s="3" t="s">
        <v>1</v>
      </c>
      <c r="B2" s="7"/>
      <c r="C2" s="18"/>
      <c r="D2" s="18"/>
    </row>
    <row r="3" spans="1:4" ht="12.75">
      <c r="A3" s="3" t="s">
        <v>2</v>
      </c>
      <c r="B3" s="7"/>
      <c r="C3" s="18"/>
      <c r="D3" s="18"/>
    </row>
    <row r="4" spans="1:4" ht="15.75">
      <c r="A4" s="1" t="s">
        <v>3</v>
      </c>
      <c r="B4" s="7"/>
      <c r="C4" s="18"/>
      <c r="D4" s="18"/>
    </row>
    <row r="5" spans="1:4" ht="14.25">
      <c r="A5" s="9"/>
      <c r="B5" s="7"/>
      <c r="C5" s="19" t="s">
        <v>4</v>
      </c>
      <c r="D5" s="19" t="s">
        <v>5</v>
      </c>
    </row>
    <row r="6" spans="1:4" ht="12.75">
      <c r="A6" s="3"/>
      <c r="B6" s="7"/>
      <c r="C6" s="19" t="s">
        <v>6</v>
      </c>
      <c r="D6" s="19" t="s">
        <v>7</v>
      </c>
    </row>
    <row r="7" spans="1:4" ht="12.75">
      <c r="A7" s="3"/>
      <c r="B7" s="10" t="s">
        <v>8</v>
      </c>
      <c r="C7" s="24">
        <v>37802</v>
      </c>
      <c r="D7" s="24">
        <v>37711</v>
      </c>
    </row>
    <row r="8" spans="1:4" ht="12.75">
      <c r="A8" s="3"/>
      <c r="B8" s="7"/>
      <c r="C8" s="19" t="s">
        <v>9</v>
      </c>
      <c r="D8" s="19" t="s">
        <v>9</v>
      </c>
    </row>
    <row r="9" spans="1:4" ht="12.75">
      <c r="A9" s="3"/>
      <c r="B9" s="7"/>
      <c r="C9" s="18"/>
      <c r="D9" s="18"/>
    </row>
    <row r="10" spans="1:4" ht="12.75">
      <c r="A10" s="3" t="s">
        <v>10</v>
      </c>
      <c r="B10" s="7">
        <v>2</v>
      </c>
      <c r="C10" s="18">
        <v>16017</v>
      </c>
      <c r="D10" s="18">
        <v>20171</v>
      </c>
    </row>
    <row r="11" spans="1:4" ht="12.75">
      <c r="A11" s="3" t="s">
        <v>11</v>
      </c>
      <c r="B11" s="7"/>
      <c r="C11" s="18">
        <v>22</v>
      </c>
      <c r="D11" s="18">
        <v>22</v>
      </c>
    </row>
    <row r="12" spans="1:4" ht="12.75">
      <c r="A12" s="3" t="s">
        <v>12</v>
      </c>
      <c r="B12" s="7"/>
      <c r="C12" s="18">
        <v>2381</v>
      </c>
      <c r="D12" s="18">
        <v>2418</v>
      </c>
    </row>
    <row r="13" spans="1:4" ht="12.75">
      <c r="A13" s="3"/>
      <c r="B13" s="7"/>
      <c r="C13" s="18"/>
      <c r="D13" s="18"/>
    </row>
    <row r="14" spans="1:4" ht="12.75">
      <c r="A14" s="5" t="s">
        <v>13</v>
      </c>
      <c r="B14" s="7"/>
      <c r="C14" s="18"/>
      <c r="D14" s="18"/>
    </row>
    <row r="15" spans="1:4" ht="12.75">
      <c r="A15" s="3" t="s">
        <v>14</v>
      </c>
      <c r="B15" s="7"/>
      <c r="C15" s="18">
        <v>26142</v>
      </c>
      <c r="D15" s="18">
        <v>26318</v>
      </c>
    </row>
    <row r="16" spans="1:4" ht="12.75">
      <c r="A16" s="3" t="s">
        <v>15</v>
      </c>
      <c r="B16" s="7">
        <v>3</v>
      </c>
      <c r="C16" s="18">
        <v>6360</v>
      </c>
      <c r="D16" s="18">
        <v>6745</v>
      </c>
    </row>
    <row r="17" spans="1:4" ht="12.75">
      <c r="A17" s="3" t="s">
        <v>16</v>
      </c>
      <c r="B17" s="7"/>
      <c r="C17" s="18">
        <v>53996</v>
      </c>
      <c r="D17" s="18">
        <v>50908</v>
      </c>
    </row>
    <row r="18" spans="1:5" ht="12.75">
      <c r="A18" s="3" t="s">
        <v>17</v>
      </c>
      <c r="B18" s="7"/>
      <c r="C18" s="18">
        <v>12856</v>
      </c>
      <c r="D18" s="18">
        <v>5601</v>
      </c>
      <c r="E18" s="23"/>
    </row>
    <row r="19" spans="1:4" ht="12.75">
      <c r="A19" s="3" t="s">
        <v>107</v>
      </c>
      <c r="B19" s="7"/>
      <c r="C19" s="18">
        <v>2394</v>
      </c>
      <c r="D19" s="18">
        <v>2451</v>
      </c>
    </row>
    <row r="20" spans="1:4" ht="12.75">
      <c r="A20" s="3" t="s">
        <v>18</v>
      </c>
      <c r="B20" s="7"/>
      <c r="C20" s="18">
        <v>1335</v>
      </c>
      <c r="D20" s="18">
        <v>1335</v>
      </c>
    </row>
    <row r="21" spans="1:4" ht="12.75">
      <c r="A21" s="3" t="s">
        <v>19</v>
      </c>
      <c r="B21" s="7"/>
      <c r="C21" s="20">
        <v>1371</v>
      </c>
      <c r="D21" s="20">
        <v>1239</v>
      </c>
    </row>
    <row r="22" spans="1:4" ht="12.75">
      <c r="A22" s="3"/>
      <c r="B22" s="7"/>
      <c r="C22" s="18">
        <f>SUM(C15:C21)</f>
        <v>104454</v>
      </c>
      <c r="D22" s="18">
        <f>SUM(D15:D21)</f>
        <v>94597</v>
      </c>
    </row>
    <row r="23" spans="1:4" ht="12.75">
      <c r="A23" s="3"/>
      <c r="B23" s="7"/>
      <c r="C23" s="18"/>
      <c r="D23" s="18"/>
    </row>
    <row r="24" spans="1:4" ht="12.75">
      <c r="A24" s="5" t="s">
        <v>20</v>
      </c>
      <c r="B24" s="7"/>
      <c r="C24" s="18"/>
      <c r="D24" s="18"/>
    </row>
    <row r="25" spans="1:4" ht="12.75">
      <c r="A25" s="3" t="s">
        <v>114</v>
      </c>
      <c r="B25" s="7"/>
      <c r="C25" s="18">
        <v>2783</v>
      </c>
      <c r="D25" s="18">
        <v>3331</v>
      </c>
    </row>
    <row r="26" spans="1:4" ht="12.75">
      <c r="A26" s="3" t="s">
        <v>21</v>
      </c>
      <c r="B26" s="7"/>
      <c r="C26" s="18">
        <v>28251</v>
      </c>
      <c r="D26" s="18">
        <v>24130</v>
      </c>
    </row>
    <row r="27" spans="1:5" ht="12.75">
      <c r="A27" s="3" t="s">
        <v>22</v>
      </c>
      <c r="B27" s="7"/>
      <c r="C27" s="18">
        <v>7253</v>
      </c>
      <c r="D27" s="18">
        <v>3770</v>
      </c>
      <c r="E27" s="23"/>
    </row>
    <row r="28" spans="1:4" ht="12.75">
      <c r="A28" s="3" t="s">
        <v>23</v>
      </c>
      <c r="B28" s="7"/>
      <c r="C28" s="18">
        <v>3375</v>
      </c>
      <c r="D28" s="18">
        <v>3129</v>
      </c>
    </row>
    <row r="29" spans="1:4" ht="12.75">
      <c r="A29" s="3" t="s">
        <v>24</v>
      </c>
      <c r="B29" s="7"/>
      <c r="C29" s="18">
        <v>126</v>
      </c>
      <c r="D29" s="18">
        <v>110</v>
      </c>
    </row>
    <row r="30" spans="1:4" ht="12.75">
      <c r="A30" s="3" t="s">
        <v>25</v>
      </c>
      <c r="B30" s="7"/>
      <c r="C30" s="18">
        <v>13570</v>
      </c>
      <c r="D30" s="18">
        <v>14651</v>
      </c>
    </row>
    <row r="31" spans="1:5" ht="12.75">
      <c r="A31" s="3" t="s">
        <v>115</v>
      </c>
      <c r="B31" s="7"/>
      <c r="C31" s="18">
        <v>961</v>
      </c>
      <c r="D31" s="18">
        <v>1582</v>
      </c>
      <c r="E31" s="23"/>
    </row>
    <row r="32" spans="1:4" ht="12.75">
      <c r="A32" s="3" t="s">
        <v>26</v>
      </c>
      <c r="B32" s="7"/>
      <c r="C32" s="18">
        <v>333</v>
      </c>
      <c r="D32" s="18">
        <v>333</v>
      </c>
    </row>
    <row r="33" spans="1:4" ht="12.75">
      <c r="A33" s="3" t="s">
        <v>27</v>
      </c>
      <c r="B33" s="7"/>
      <c r="C33" s="20">
        <v>3447</v>
      </c>
      <c r="D33" s="20">
        <v>3727</v>
      </c>
    </row>
    <row r="34" spans="1:4" ht="12.75">
      <c r="A34" s="3"/>
      <c r="B34" s="7"/>
      <c r="C34" s="18">
        <f>SUM(C25:C33)</f>
        <v>60099</v>
      </c>
      <c r="D34" s="18">
        <f>SUM(D25:D33)</f>
        <v>54763</v>
      </c>
    </row>
    <row r="35" spans="1:4" ht="12.75">
      <c r="A35" s="3"/>
      <c r="B35" s="7"/>
      <c r="C35" s="18"/>
      <c r="D35" s="18"/>
    </row>
    <row r="36" spans="1:4" ht="12.75">
      <c r="A36" s="3" t="s">
        <v>28</v>
      </c>
      <c r="B36" s="7"/>
      <c r="C36" s="18">
        <f>C22-C34</f>
        <v>44355</v>
      </c>
      <c r="D36" s="18">
        <f>D22-D34</f>
        <v>39834</v>
      </c>
    </row>
    <row r="37" spans="1:4" ht="12.75">
      <c r="A37" s="3"/>
      <c r="B37" s="7"/>
      <c r="C37" s="18"/>
      <c r="D37" s="18"/>
    </row>
    <row r="38" spans="1:4" ht="12.75">
      <c r="A38" s="3"/>
      <c r="B38" s="7"/>
      <c r="C38" s="21">
        <f>C36+C10+C11+C12</f>
        <v>62775</v>
      </c>
      <c r="D38" s="21">
        <f>D36+D10+D11+D12</f>
        <v>62445</v>
      </c>
    </row>
    <row r="39" spans="1:4" ht="12.75">
      <c r="A39" s="3"/>
      <c r="B39" s="7"/>
      <c r="C39" s="18"/>
      <c r="D39" s="18"/>
    </row>
    <row r="40" spans="1:4" ht="12.75">
      <c r="A40" s="3"/>
      <c r="B40" s="7"/>
      <c r="C40" s="18"/>
      <c r="D40" s="18"/>
    </row>
    <row r="41" spans="1:4" ht="12.75">
      <c r="A41" s="3" t="s">
        <v>29</v>
      </c>
      <c r="B41" s="7"/>
      <c r="C41" s="18"/>
      <c r="D41" s="18"/>
    </row>
    <row r="42" spans="1:4" ht="12.75">
      <c r="A42" s="3" t="s">
        <v>30</v>
      </c>
      <c r="B42" s="7"/>
      <c r="C42" s="18"/>
      <c r="D42" s="18"/>
    </row>
    <row r="43" spans="1:4" ht="12.75">
      <c r="A43" s="3" t="s">
        <v>31</v>
      </c>
      <c r="B43" s="7"/>
      <c r="C43" s="18">
        <v>30000</v>
      </c>
      <c r="D43" s="18">
        <v>30000</v>
      </c>
    </row>
    <row r="44" spans="1:4" ht="12.75">
      <c r="A44" s="3" t="s">
        <v>32</v>
      </c>
      <c r="B44" s="7"/>
      <c r="C44" s="18">
        <v>4191</v>
      </c>
      <c r="D44" s="18">
        <v>4191</v>
      </c>
    </row>
    <row r="45" spans="1:4" ht="12.75">
      <c r="A45" s="3" t="s">
        <v>33</v>
      </c>
      <c r="B45" s="7"/>
      <c r="C45" s="18">
        <v>8609</v>
      </c>
      <c r="D45" s="18">
        <v>8609</v>
      </c>
    </row>
    <row r="46" spans="1:4" ht="12.75">
      <c r="A46" s="3" t="s">
        <v>34</v>
      </c>
      <c r="B46" s="7"/>
      <c r="C46" s="20">
        <f>'Stat of changes in equity'!E17</f>
        <v>15512</v>
      </c>
      <c r="D46" s="20">
        <v>15155</v>
      </c>
    </row>
    <row r="47" spans="1:4" ht="12.75">
      <c r="A47" s="3"/>
      <c r="B47" s="7"/>
      <c r="C47" s="18">
        <f>SUM(C43:C46)</f>
        <v>58312</v>
      </c>
      <c r="D47" s="18">
        <f>SUM(D43:D46)</f>
        <v>57955</v>
      </c>
    </row>
    <row r="48" spans="1:4" ht="12.75">
      <c r="A48" s="3"/>
      <c r="B48" s="7"/>
      <c r="C48" s="18"/>
      <c r="D48" s="18"/>
    </row>
    <row r="49" spans="1:4" ht="12.75">
      <c r="A49" s="3" t="s">
        <v>35</v>
      </c>
      <c r="B49" s="7"/>
      <c r="C49" s="18">
        <v>3758</v>
      </c>
      <c r="D49" s="18">
        <v>3702</v>
      </c>
    </row>
    <row r="50" spans="1:4" ht="12.75">
      <c r="A50" s="3"/>
      <c r="B50" s="7"/>
      <c r="C50" s="18"/>
      <c r="D50" s="18"/>
    </row>
    <row r="51" spans="1:4" ht="12.75">
      <c r="A51" s="5" t="s">
        <v>36</v>
      </c>
      <c r="B51" s="7"/>
      <c r="C51" s="18"/>
      <c r="D51" s="18"/>
    </row>
    <row r="52" spans="1:4" ht="12.75">
      <c r="A52" s="3" t="s">
        <v>26</v>
      </c>
      <c r="B52" s="7"/>
      <c r="C52" s="18">
        <v>362</v>
      </c>
      <c r="D52" s="18">
        <v>430</v>
      </c>
    </row>
    <row r="53" spans="1:5" ht="12.75">
      <c r="A53" s="3" t="s">
        <v>37</v>
      </c>
      <c r="B53" s="7"/>
      <c r="C53" s="18">
        <v>234</v>
      </c>
      <c r="D53" s="18">
        <v>249</v>
      </c>
      <c r="E53" s="23"/>
    </row>
    <row r="54" spans="1:4" ht="12.75">
      <c r="A54" s="3" t="s">
        <v>38</v>
      </c>
      <c r="B54" s="7"/>
      <c r="C54" s="18">
        <v>109</v>
      </c>
      <c r="D54" s="18">
        <v>109</v>
      </c>
    </row>
    <row r="55" spans="1:4" ht="12.75">
      <c r="A55" s="3"/>
      <c r="B55" s="7"/>
      <c r="C55" s="22">
        <f>SUM(C47:C54)</f>
        <v>62775</v>
      </c>
      <c r="D55" s="22">
        <f>SUM(D47:D54)</f>
        <v>62445</v>
      </c>
    </row>
    <row r="56" spans="1:4" ht="12.75">
      <c r="A56" s="3"/>
      <c r="B56" s="7"/>
      <c r="C56" s="18">
        <f>C55-C38</f>
        <v>0</v>
      </c>
      <c r="D56" s="18">
        <f>D55-D38</f>
        <v>0</v>
      </c>
    </row>
    <row r="57" spans="1:4" ht="12.75">
      <c r="A57" s="3" t="s">
        <v>39</v>
      </c>
      <c r="B57" s="7"/>
      <c r="C57" s="39">
        <f>(C47-C12)/C43</f>
        <v>1.8643666666666667</v>
      </c>
      <c r="D57" s="40">
        <f>(D47-D12)/D43</f>
        <v>1.8512333333333333</v>
      </c>
    </row>
    <row r="58" spans="1:4" ht="12.75">
      <c r="A58" s="3"/>
      <c r="B58" s="7"/>
      <c r="C58" s="18"/>
      <c r="D58" s="18"/>
    </row>
    <row r="59" spans="1:4" ht="12.75">
      <c r="A59" s="3"/>
      <c r="B59" s="7"/>
      <c r="C59" s="18"/>
      <c r="D59" s="18"/>
    </row>
    <row r="60" spans="1:4" ht="12.75">
      <c r="A60" s="3" t="s">
        <v>40</v>
      </c>
      <c r="B60" s="7"/>
      <c r="C60" s="18"/>
      <c r="D60" s="18"/>
    </row>
    <row r="61" spans="1:4" ht="12.75">
      <c r="A61" s="3" t="s">
        <v>108</v>
      </c>
      <c r="B61" s="7"/>
      <c r="C61" s="18"/>
      <c r="D61" s="18"/>
    </row>
  </sheetData>
  <printOptions/>
  <pageMargins left="0.75" right="0.75" top="0.5" bottom="0.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workbookViewId="0" topLeftCell="A1">
      <selection activeCell="A5" sqref="A5"/>
    </sheetView>
  </sheetViews>
  <sheetFormatPr defaultColWidth="9.140625" defaultRowHeight="12.75"/>
  <cols>
    <col min="1" max="1" width="52.57421875" style="2" customWidth="1"/>
    <col min="2" max="2" width="21.00390625" style="23" customWidth="1"/>
    <col min="3" max="16384" width="11.421875" style="2" customWidth="1"/>
  </cols>
  <sheetData>
    <row r="1" spans="1:2" ht="15.75">
      <c r="A1" s="1" t="s">
        <v>0</v>
      </c>
      <c r="B1" s="29"/>
    </row>
    <row r="2" spans="1:2" ht="14.25">
      <c r="A2" s="3" t="s">
        <v>1</v>
      </c>
      <c r="B2" s="29"/>
    </row>
    <row r="3" spans="1:2" ht="14.25">
      <c r="A3" s="3" t="s">
        <v>2</v>
      </c>
      <c r="B3" s="29"/>
    </row>
    <row r="4" spans="1:2" ht="15.75">
      <c r="A4" s="1" t="s">
        <v>68</v>
      </c>
      <c r="B4" s="29"/>
    </row>
    <row r="5" spans="1:2" ht="15.75">
      <c r="A5" s="1" t="s">
        <v>128</v>
      </c>
      <c r="B5" s="29"/>
    </row>
    <row r="6" spans="1:2" ht="12.75">
      <c r="A6" s="3"/>
      <c r="B6" s="30"/>
    </row>
    <row r="7" spans="1:2" ht="12.75">
      <c r="A7" s="3"/>
      <c r="B7" s="31" t="s">
        <v>69</v>
      </c>
    </row>
    <row r="8" spans="1:2" ht="12.75">
      <c r="A8" s="3"/>
      <c r="B8" s="31" t="s">
        <v>9</v>
      </c>
    </row>
    <row r="9" spans="1:2" ht="12.75">
      <c r="A9" s="5" t="s">
        <v>70</v>
      </c>
      <c r="B9" s="30"/>
    </row>
    <row r="10" spans="1:2" ht="12.75">
      <c r="A10" s="3"/>
      <c r="B10" s="30"/>
    </row>
    <row r="11" spans="1:2" ht="12.75">
      <c r="A11" s="3" t="s">
        <v>71</v>
      </c>
      <c r="B11" s="30">
        <f>'Income Statement'!D19</f>
        <v>149</v>
      </c>
    </row>
    <row r="12" spans="1:2" ht="12.75">
      <c r="A12" s="3" t="s">
        <v>72</v>
      </c>
      <c r="B12" s="30"/>
    </row>
    <row r="13" spans="1:2" ht="12.75">
      <c r="A13" s="3" t="s">
        <v>73</v>
      </c>
      <c r="B13" s="30">
        <v>37</v>
      </c>
    </row>
    <row r="14" spans="1:2" ht="12.75">
      <c r="A14" s="3" t="s">
        <v>74</v>
      </c>
      <c r="B14" s="30">
        <v>220</v>
      </c>
    </row>
    <row r="15" spans="1:2" ht="12.75">
      <c r="A15" s="3" t="s">
        <v>75</v>
      </c>
      <c r="B15" s="30">
        <v>0</v>
      </c>
    </row>
    <row r="16" spans="1:2" s="37" customFormat="1" ht="12.75">
      <c r="A16" s="35" t="s">
        <v>76</v>
      </c>
      <c r="B16" s="36">
        <v>-214</v>
      </c>
    </row>
    <row r="17" spans="1:2" ht="12.75">
      <c r="A17" s="3" t="s">
        <v>77</v>
      </c>
      <c r="B17" s="30">
        <v>405</v>
      </c>
    </row>
    <row r="18" spans="1:2" ht="12.75">
      <c r="A18" s="3" t="s">
        <v>78</v>
      </c>
      <c r="B18" s="30">
        <v>-14</v>
      </c>
    </row>
    <row r="19" spans="1:2" ht="12.75">
      <c r="A19" s="3" t="s">
        <v>79</v>
      </c>
      <c r="B19" s="32">
        <v>0</v>
      </c>
    </row>
    <row r="20" spans="1:2" ht="12.75">
      <c r="A20" s="3" t="s">
        <v>80</v>
      </c>
      <c r="B20" s="30">
        <f>SUM(B11:B17)+B18+B19</f>
        <v>583</v>
      </c>
    </row>
    <row r="21" spans="1:2" ht="12.75">
      <c r="A21" s="3"/>
      <c r="B21" s="30"/>
    </row>
    <row r="22" spans="1:2" ht="12.75">
      <c r="A22" s="3" t="s">
        <v>81</v>
      </c>
      <c r="B22" s="30"/>
    </row>
    <row r="23" spans="1:2" ht="12.75">
      <c r="A23" s="3" t="s">
        <v>82</v>
      </c>
      <c r="B23" s="30">
        <v>385</v>
      </c>
    </row>
    <row r="24" spans="1:2" ht="12.75">
      <c r="A24" s="3" t="s">
        <v>83</v>
      </c>
      <c r="B24" s="30">
        <v>176</v>
      </c>
    </row>
    <row r="25" spans="1:2" ht="12.75">
      <c r="A25" s="3" t="s">
        <v>110</v>
      </c>
      <c r="B25" s="30">
        <v>-548</v>
      </c>
    </row>
    <row r="26" spans="1:2" ht="12.75">
      <c r="A26" s="3" t="s">
        <v>84</v>
      </c>
      <c r="B26" s="30">
        <v>-10343</v>
      </c>
    </row>
    <row r="27" spans="1:2" ht="12.75">
      <c r="A27" s="3" t="s">
        <v>85</v>
      </c>
      <c r="B27" s="32">
        <v>7604</v>
      </c>
    </row>
    <row r="28" spans="1:2" ht="12.75">
      <c r="A28" s="3" t="s">
        <v>86</v>
      </c>
      <c r="B28" s="30">
        <f>SUM(B20:B27)</f>
        <v>-2143</v>
      </c>
    </row>
    <row r="29" spans="1:2" s="37" customFormat="1" ht="12.75">
      <c r="A29" s="35" t="s">
        <v>87</v>
      </c>
      <c r="B29" s="38">
        <v>-153</v>
      </c>
    </row>
    <row r="30" spans="1:2" ht="12.75">
      <c r="A30" s="5" t="s">
        <v>88</v>
      </c>
      <c r="B30" s="33">
        <f>B28+B29</f>
        <v>-2296</v>
      </c>
    </row>
    <row r="31" spans="1:2" ht="26.25" customHeight="1">
      <c r="A31" s="5" t="s">
        <v>89</v>
      </c>
      <c r="B31" s="30"/>
    </row>
    <row r="32" spans="1:2" ht="12.75">
      <c r="A32" s="3" t="s">
        <v>90</v>
      </c>
      <c r="B32" s="30">
        <v>14</v>
      </c>
    </row>
    <row r="33" spans="1:2" s="37" customFormat="1" ht="12.75">
      <c r="A33" s="35" t="s">
        <v>91</v>
      </c>
      <c r="B33" s="36">
        <v>4407</v>
      </c>
    </row>
    <row r="34" spans="1:2" s="37" customFormat="1" ht="12.75">
      <c r="A34" s="35" t="s">
        <v>92</v>
      </c>
      <c r="B34" s="36">
        <v>-30</v>
      </c>
    </row>
    <row r="35" spans="1:2" ht="12.75">
      <c r="A35" s="3" t="s">
        <v>93</v>
      </c>
      <c r="B35" s="30">
        <v>0</v>
      </c>
    </row>
    <row r="36" spans="1:2" ht="12.75">
      <c r="A36" s="5" t="s">
        <v>94</v>
      </c>
      <c r="B36" s="33">
        <f>SUM(B32:B35)</f>
        <v>4391</v>
      </c>
    </row>
    <row r="37" spans="1:2" ht="27" customHeight="1">
      <c r="A37" s="5" t="s">
        <v>95</v>
      </c>
      <c r="B37" s="30"/>
    </row>
    <row r="38" spans="1:2" ht="12.75">
      <c r="A38" s="3" t="s">
        <v>96</v>
      </c>
      <c r="B38" s="30">
        <v>246</v>
      </c>
    </row>
    <row r="39" spans="1:2" ht="12.75">
      <c r="A39" s="3" t="s">
        <v>97</v>
      </c>
      <c r="B39" s="30">
        <v>-621</v>
      </c>
    </row>
    <row r="40" spans="1:2" ht="12.75">
      <c r="A40" s="3" t="s">
        <v>98</v>
      </c>
      <c r="B40" s="30">
        <v>-34</v>
      </c>
    </row>
    <row r="41" spans="1:2" ht="12.75">
      <c r="A41" s="3" t="s">
        <v>113</v>
      </c>
      <c r="B41" s="30">
        <v>-68</v>
      </c>
    </row>
    <row r="42" spans="1:2" ht="12.75">
      <c r="A42" s="3" t="s">
        <v>99</v>
      </c>
      <c r="B42" s="30">
        <f>'Income Statement'!D17</f>
        <v>-405</v>
      </c>
    </row>
    <row r="43" spans="1:2" ht="12.75">
      <c r="A43" s="5" t="s">
        <v>100</v>
      </c>
      <c r="B43" s="33">
        <f>SUM(B38:B42)</f>
        <v>-882</v>
      </c>
    </row>
    <row r="44" spans="1:2" ht="27" customHeight="1">
      <c r="A44" s="3" t="s">
        <v>101</v>
      </c>
      <c r="B44" s="30">
        <f>B30+B36+B43</f>
        <v>1213</v>
      </c>
    </row>
    <row r="45" spans="1:2" ht="23.25" customHeight="1">
      <c r="A45" s="3" t="s">
        <v>102</v>
      </c>
      <c r="B45" s="30">
        <f>'Balance Sheet'!D21-'Balance Sheet'!D30</f>
        <v>-13412</v>
      </c>
    </row>
    <row r="46" spans="1:2" ht="24" customHeight="1">
      <c r="A46" s="3" t="s">
        <v>111</v>
      </c>
      <c r="B46" s="34">
        <f>B45+B44</f>
        <v>-12199</v>
      </c>
    </row>
    <row r="47" spans="1:2" ht="12.75">
      <c r="A47" s="3"/>
      <c r="B47" s="30"/>
    </row>
    <row r="48" spans="1:2" ht="12.75">
      <c r="A48" s="5" t="s">
        <v>103</v>
      </c>
      <c r="B48" s="30"/>
    </row>
    <row r="49" spans="1:2" ht="12.75">
      <c r="A49" s="3" t="s">
        <v>104</v>
      </c>
      <c r="B49" s="30"/>
    </row>
    <row r="50" spans="1:2" ht="12.75">
      <c r="A50" s="3"/>
      <c r="B50" s="30"/>
    </row>
    <row r="51" spans="1:2" ht="12.75">
      <c r="A51" s="3"/>
      <c r="B51" s="18">
        <v>2003</v>
      </c>
    </row>
    <row r="52" spans="1:2" ht="12.75">
      <c r="A52" s="3"/>
      <c r="B52" s="18" t="s">
        <v>9</v>
      </c>
    </row>
    <row r="53" spans="1:2" ht="12.75">
      <c r="A53" s="3"/>
      <c r="B53" s="30"/>
    </row>
    <row r="54" spans="1:2" ht="12.75">
      <c r="A54" s="3" t="s">
        <v>19</v>
      </c>
      <c r="B54" s="30">
        <f>'Balance Sheet'!C21</f>
        <v>1371</v>
      </c>
    </row>
    <row r="55" spans="1:2" ht="12.75">
      <c r="A55" s="3" t="s">
        <v>25</v>
      </c>
      <c r="B55" s="30">
        <f>-'Balance Sheet'!C30</f>
        <v>-13570</v>
      </c>
    </row>
    <row r="56" spans="1:2" ht="12.75">
      <c r="A56" s="3"/>
      <c r="B56" s="34">
        <f>SUM(B54:B55)</f>
        <v>-12199</v>
      </c>
    </row>
    <row r="57" spans="1:2" ht="12.75">
      <c r="A57" s="3"/>
      <c r="B57" s="30"/>
    </row>
    <row r="58" spans="1:2" ht="12.75">
      <c r="A58" s="3" t="s">
        <v>105</v>
      </c>
      <c r="B58" s="30"/>
    </row>
    <row r="59" spans="1:2" ht="12.75">
      <c r="A59" s="3" t="s">
        <v>112</v>
      </c>
      <c r="B59" s="30"/>
    </row>
    <row r="61" ht="12.75">
      <c r="B61" s="23">
        <f>B46-B56</f>
        <v>0</v>
      </c>
    </row>
  </sheetData>
  <printOptions/>
  <pageMargins left="0.75" right="0.75" top="1" bottom="1" header="0.511811023" footer="0.511811023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2" sqref="A12"/>
    </sheetView>
  </sheetViews>
  <sheetFormatPr defaultColWidth="9.140625" defaultRowHeight="12.75"/>
  <cols>
    <col min="1" max="1" width="33.57421875" style="2" customWidth="1"/>
    <col min="2" max="2" width="11.8515625" style="2" customWidth="1"/>
    <col min="3" max="3" width="13.28125" style="2" bestFit="1" customWidth="1"/>
    <col min="4" max="5" width="11.8515625" style="2" customWidth="1"/>
    <col min="6" max="16384" width="11.421875" style="2" customWidth="1"/>
  </cols>
  <sheetData>
    <row r="1" spans="1:5" ht="15.75">
      <c r="A1" s="1" t="s">
        <v>0</v>
      </c>
      <c r="B1" s="12"/>
      <c r="C1" s="12"/>
      <c r="D1" s="12"/>
      <c r="E1" s="12"/>
    </row>
    <row r="2" spans="1:5" ht="12.75">
      <c r="A2" s="3" t="s">
        <v>1</v>
      </c>
      <c r="B2" s="12"/>
      <c r="C2" s="12"/>
      <c r="D2" s="12"/>
      <c r="E2" s="12"/>
    </row>
    <row r="3" spans="1:5" ht="12.75">
      <c r="A3" s="3" t="s">
        <v>2</v>
      </c>
      <c r="B3" s="12"/>
      <c r="C3" s="12"/>
      <c r="D3" s="12"/>
      <c r="E3" s="12"/>
    </row>
    <row r="4" spans="1:5" ht="15.75">
      <c r="A4" s="1" t="s">
        <v>41</v>
      </c>
      <c r="B4" s="12"/>
      <c r="C4" s="12"/>
      <c r="D4" s="12"/>
      <c r="E4" s="12"/>
    </row>
    <row r="5" spans="1:5" ht="14.25">
      <c r="A5" s="9"/>
      <c r="B5" s="47" t="s">
        <v>119</v>
      </c>
      <c r="C5" s="47"/>
      <c r="D5" s="47" t="s">
        <v>120</v>
      </c>
      <c r="E5" s="47"/>
    </row>
    <row r="6" spans="1:5" ht="14.25">
      <c r="A6" s="9"/>
      <c r="B6" s="42"/>
      <c r="C6" s="42"/>
      <c r="D6" s="42"/>
      <c r="E6" s="42"/>
    </row>
    <row r="7" spans="1:5" ht="14.25">
      <c r="A7" s="9"/>
      <c r="B7" s="43" t="s">
        <v>121</v>
      </c>
      <c r="C7" s="43" t="s">
        <v>127</v>
      </c>
      <c r="D7" s="43" t="s">
        <v>121</v>
      </c>
      <c r="E7" s="43" t="s">
        <v>127</v>
      </c>
    </row>
    <row r="8" spans="1:5" ht="14.25">
      <c r="A8" s="9"/>
      <c r="B8" s="43" t="s">
        <v>122</v>
      </c>
      <c r="C8" s="43" t="s">
        <v>124</v>
      </c>
      <c r="D8" s="43" t="s">
        <v>122</v>
      </c>
      <c r="E8" s="43" t="s">
        <v>124</v>
      </c>
    </row>
    <row r="9" spans="1:5" ht="14.25">
      <c r="A9" s="9"/>
      <c r="B9" s="45" t="s">
        <v>123</v>
      </c>
      <c r="C9" s="45" t="s">
        <v>123</v>
      </c>
      <c r="D9" s="45" t="s">
        <v>125</v>
      </c>
      <c r="E9" s="45" t="s">
        <v>126</v>
      </c>
    </row>
    <row r="10" spans="1:5" ht="14.25">
      <c r="A10" s="9"/>
      <c r="B10" s="44" t="s">
        <v>116</v>
      </c>
      <c r="C10" s="44" t="s">
        <v>117</v>
      </c>
      <c r="D10" s="44" t="s">
        <v>116</v>
      </c>
      <c r="E10" s="44" t="s">
        <v>117</v>
      </c>
    </row>
    <row r="11" spans="1:5" ht="12.75">
      <c r="A11" s="3"/>
      <c r="B11" s="46" t="s">
        <v>9</v>
      </c>
      <c r="C11" s="46" t="s">
        <v>9</v>
      </c>
      <c r="D11" s="46" t="s">
        <v>9</v>
      </c>
      <c r="E11" s="46" t="s">
        <v>9</v>
      </c>
    </row>
    <row r="12" spans="1:5" ht="12.75">
      <c r="A12" s="3"/>
      <c r="B12" s="12"/>
      <c r="C12" s="12"/>
      <c r="D12" s="12"/>
      <c r="E12" s="12"/>
    </row>
    <row r="13" spans="1:5" ht="12.75">
      <c r="A13" s="3" t="s">
        <v>42</v>
      </c>
      <c r="B13" s="4">
        <v>33213</v>
      </c>
      <c r="C13" s="4">
        <v>28138</v>
      </c>
      <c r="D13" s="4">
        <v>33213</v>
      </c>
      <c r="E13" s="4">
        <v>28138</v>
      </c>
    </row>
    <row r="14" spans="1:5" ht="12.75">
      <c r="A14" s="3"/>
      <c r="B14" s="4"/>
      <c r="C14" s="4"/>
      <c r="D14" s="4"/>
      <c r="E14" s="4"/>
    </row>
    <row r="15" spans="1:5" ht="12.75">
      <c r="A15" s="3" t="s">
        <v>43</v>
      </c>
      <c r="B15" s="4">
        <v>540</v>
      </c>
      <c r="C15" s="4">
        <v>740</v>
      </c>
      <c r="D15" s="4">
        <v>540</v>
      </c>
      <c r="E15" s="4">
        <v>740</v>
      </c>
    </row>
    <row r="16" spans="1:5" ht="12.75">
      <c r="A16" s="3"/>
      <c r="B16" s="4"/>
      <c r="C16" s="4"/>
      <c r="D16" s="4"/>
      <c r="E16" s="4"/>
    </row>
    <row r="17" spans="1:5" ht="12.75">
      <c r="A17" s="3" t="s">
        <v>44</v>
      </c>
      <c r="B17" s="4">
        <v>-405</v>
      </c>
      <c r="C17" s="4">
        <v>-412</v>
      </c>
      <c r="D17" s="4">
        <v>-405</v>
      </c>
      <c r="E17" s="4">
        <v>-412</v>
      </c>
    </row>
    <row r="18" spans="1:5" ht="12.75">
      <c r="A18" s="3" t="s">
        <v>45</v>
      </c>
      <c r="B18" s="6">
        <v>14</v>
      </c>
      <c r="C18" s="6">
        <v>19</v>
      </c>
      <c r="D18" s="6">
        <v>14</v>
      </c>
      <c r="E18" s="6">
        <v>19</v>
      </c>
    </row>
    <row r="19" spans="1:5" ht="19.5" customHeight="1">
      <c r="A19" s="3" t="s">
        <v>46</v>
      </c>
      <c r="B19" s="4">
        <f>B15+B17+B18</f>
        <v>149</v>
      </c>
      <c r="C19" s="4">
        <f>C15+C17+C18</f>
        <v>347</v>
      </c>
      <c r="D19" s="4">
        <f>D15+D17+D18</f>
        <v>149</v>
      </c>
      <c r="E19" s="4">
        <f>E15+E17+E18</f>
        <v>347</v>
      </c>
    </row>
    <row r="20" spans="1:5" ht="21" customHeight="1">
      <c r="A20" s="3" t="s">
        <v>47</v>
      </c>
      <c r="B20" s="6">
        <v>-264</v>
      </c>
      <c r="C20" s="6">
        <v>148</v>
      </c>
      <c r="D20" s="6">
        <v>-264</v>
      </c>
      <c r="E20" s="6">
        <v>148</v>
      </c>
    </row>
    <row r="21" spans="1:5" ht="16.5" customHeight="1">
      <c r="A21" s="3" t="s">
        <v>48</v>
      </c>
      <c r="B21" s="4">
        <f>B19-B20</f>
        <v>413</v>
      </c>
      <c r="C21" s="4">
        <f>C19-C20</f>
        <v>199</v>
      </c>
      <c r="D21" s="4">
        <f>D19-D20</f>
        <v>413</v>
      </c>
      <c r="E21" s="4">
        <f>E19-E20</f>
        <v>199</v>
      </c>
    </row>
    <row r="22" spans="1:5" ht="15.75" customHeight="1">
      <c r="A22" s="3" t="s">
        <v>49</v>
      </c>
      <c r="B22" s="4">
        <v>56</v>
      </c>
      <c r="C22" s="4">
        <v>83</v>
      </c>
      <c r="D22" s="4">
        <v>56</v>
      </c>
      <c r="E22" s="4">
        <v>83</v>
      </c>
    </row>
    <row r="23" spans="1:5" s="27" customFormat="1" ht="28.5" customHeight="1">
      <c r="A23" s="25" t="s">
        <v>50</v>
      </c>
      <c r="B23" s="26">
        <f>B21-B22</f>
        <v>357</v>
      </c>
      <c r="C23" s="26">
        <f>C21-C22</f>
        <v>116</v>
      </c>
      <c r="D23" s="26">
        <f>D21-D22</f>
        <v>357</v>
      </c>
      <c r="E23" s="26">
        <f>E21-E22</f>
        <v>116</v>
      </c>
    </row>
    <row r="24" spans="1:5" ht="12.75">
      <c r="A24" s="3"/>
      <c r="B24" s="4"/>
      <c r="C24" s="4"/>
      <c r="D24" s="4"/>
      <c r="E24" s="4"/>
    </row>
    <row r="25" spans="1:5" ht="12.75">
      <c r="A25" s="3"/>
      <c r="B25" s="4"/>
      <c r="C25" s="4"/>
      <c r="D25" s="4"/>
      <c r="E25" s="4"/>
    </row>
    <row r="26" spans="1:5" ht="12.75">
      <c r="A26" s="3" t="s">
        <v>51</v>
      </c>
      <c r="B26" s="41">
        <f>B23/30000*100</f>
        <v>1.1900000000000002</v>
      </c>
      <c r="C26" s="41">
        <f>C23/30000*100</f>
        <v>0.38666666666666666</v>
      </c>
      <c r="D26" s="41">
        <f>D23/30000*100</f>
        <v>1.1900000000000002</v>
      </c>
      <c r="E26" s="41">
        <f>E23/30000*100</f>
        <v>0.38666666666666666</v>
      </c>
    </row>
    <row r="27" spans="1:5" ht="12.75">
      <c r="A27" s="3"/>
      <c r="B27" s="12"/>
      <c r="C27" s="12"/>
      <c r="D27" s="12"/>
      <c r="E27" s="12"/>
    </row>
    <row r="28" spans="1:5" ht="12.75">
      <c r="A28" s="3"/>
      <c r="B28" s="12"/>
      <c r="C28" s="12"/>
      <c r="D28" s="12"/>
      <c r="E28" s="12"/>
    </row>
    <row r="29" spans="1:5" ht="12.75">
      <c r="A29" s="3"/>
      <c r="B29" s="12"/>
      <c r="C29" s="12"/>
      <c r="D29" s="12"/>
      <c r="E29" s="12"/>
    </row>
    <row r="30" spans="1:5" ht="12.75">
      <c r="A30" s="3" t="s">
        <v>52</v>
      </c>
      <c r="B30" s="12"/>
      <c r="C30" s="12"/>
      <c r="D30" s="12"/>
      <c r="E30" s="12"/>
    </row>
    <row r="31" spans="1:5" ht="12.75">
      <c r="A31" s="3" t="s">
        <v>108</v>
      </c>
      <c r="B31" s="12"/>
      <c r="C31" s="12"/>
      <c r="D31" s="12"/>
      <c r="E31" s="12"/>
    </row>
  </sheetData>
  <mergeCells count="2">
    <mergeCell ref="D5:E5"/>
    <mergeCell ref="B5:C5"/>
  </mergeCells>
  <printOptions/>
  <pageMargins left="0.75" right="0.75" top="1" bottom="1" header="0.511811023" footer="0.5118110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5" sqref="A5"/>
    </sheetView>
  </sheetViews>
  <sheetFormatPr defaultColWidth="9.140625" defaultRowHeight="12.75"/>
  <cols>
    <col min="1" max="1" width="32.57421875" style="2" customWidth="1"/>
    <col min="2" max="2" width="10.28125" style="2" customWidth="1"/>
    <col min="3" max="3" width="11.00390625" style="2" customWidth="1"/>
    <col min="4" max="4" width="12.00390625" style="2" customWidth="1"/>
    <col min="5" max="5" width="12.8515625" style="2" customWidth="1"/>
    <col min="6" max="6" width="10.7109375" style="2" customWidth="1"/>
    <col min="7" max="16384" width="11.421875" style="2" customWidth="1"/>
  </cols>
  <sheetData>
    <row r="1" spans="1:6" ht="15.75">
      <c r="A1" s="1" t="s">
        <v>0</v>
      </c>
      <c r="B1" s="3"/>
      <c r="C1" s="13"/>
      <c r="D1" s="13"/>
      <c r="E1" s="13"/>
      <c r="F1" s="13"/>
    </row>
    <row r="2" spans="1:6" ht="12.75">
      <c r="A2" s="3" t="s">
        <v>1</v>
      </c>
      <c r="B2" s="3"/>
      <c r="C2" s="13"/>
      <c r="D2" s="13"/>
      <c r="E2" s="13"/>
      <c r="F2" s="13"/>
    </row>
    <row r="3" spans="1:6" ht="12.75">
      <c r="A3" s="3" t="s">
        <v>2</v>
      </c>
      <c r="B3" s="3"/>
      <c r="C3" s="13"/>
      <c r="D3" s="13"/>
      <c r="E3" s="13"/>
      <c r="F3" s="13"/>
    </row>
    <row r="4" spans="1:6" ht="15.75">
      <c r="A4" s="1" t="s">
        <v>53</v>
      </c>
      <c r="B4" s="13"/>
      <c r="C4" s="13"/>
      <c r="D4" s="13"/>
      <c r="E4" s="13"/>
      <c r="F4" s="13"/>
    </row>
    <row r="5" spans="1:6" ht="15.75">
      <c r="A5" s="1" t="s">
        <v>128</v>
      </c>
      <c r="B5" s="13"/>
      <c r="C5" s="13"/>
      <c r="D5" s="13"/>
      <c r="E5" s="13"/>
      <c r="F5" s="13"/>
    </row>
    <row r="6" spans="1:6" ht="14.25">
      <c r="A6" s="9"/>
      <c r="B6" s="13"/>
      <c r="C6" s="13"/>
      <c r="D6" s="13"/>
      <c r="E6" s="13"/>
      <c r="F6" s="13"/>
    </row>
    <row r="7" spans="1:6" ht="12.75">
      <c r="A7" s="3"/>
      <c r="B7" s="3"/>
      <c r="C7" s="13"/>
      <c r="D7" s="14" t="s">
        <v>106</v>
      </c>
      <c r="E7" s="10" t="s">
        <v>54</v>
      </c>
      <c r="F7" s="7"/>
    </row>
    <row r="8" spans="1:6" ht="12.75">
      <c r="A8" s="3"/>
      <c r="B8" s="14"/>
      <c r="C8" s="13"/>
      <c r="D8" s="14"/>
      <c r="E8" s="13"/>
      <c r="F8" s="13"/>
    </row>
    <row r="9" spans="1:6" ht="12.75">
      <c r="A9" s="15"/>
      <c r="B9" s="16" t="s">
        <v>55</v>
      </c>
      <c r="C9" s="16" t="s">
        <v>55</v>
      </c>
      <c r="D9" s="16" t="s">
        <v>56</v>
      </c>
      <c r="E9" s="16" t="s">
        <v>57</v>
      </c>
      <c r="F9" s="14" t="s">
        <v>58</v>
      </c>
    </row>
    <row r="10" spans="1:6" ht="12.75">
      <c r="A10" s="15"/>
      <c r="B10" s="16" t="s">
        <v>59</v>
      </c>
      <c r="C10" s="16" t="s">
        <v>60</v>
      </c>
      <c r="D10" s="16" t="s">
        <v>61</v>
      </c>
      <c r="E10" s="16" t="s">
        <v>62</v>
      </c>
      <c r="F10" s="16"/>
    </row>
    <row r="11" spans="1:6" ht="12.75">
      <c r="A11" s="17"/>
      <c r="B11" s="14" t="s">
        <v>9</v>
      </c>
      <c r="C11" s="14" t="s">
        <v>9</v>
      </c>
      <c r="D11" s="14" t="s">
        <v>9</v>
      </c>
      <c r="E11" s="14" t="s">
        <v>9</v>
      </c>
      <c r="F11" s="14" t="s">
        <v>9</v>
      </c>
    </row>
    <row r="12" spans="1:6" ht="12.75">
      <c r="A12" s="3" t="s">
        <v>63</v>
      </c>
      <c r="B12" s="8">
        <v>30000</v>
      </c>
      <c r="C12" s="8">
        <v>4191</v>
      </c>
      <c r="D12" s="8">
        <v>8609</v>
      </c>
      <c r="E12" s="8">
        <v>15155</v>
      </c>
      <c r="F12" s="8">
        <f>SUM(B12:E12)</f>
        <v>57955</v>
      </c>
    </row>
    <row r="13" spans="1:6" ht="12.75" customHeight="1" hidden="1">
      <c r="A13" s="3" t="s">
        <v>64</v>
      </c>
      <c r="B13" s="8"/>
      <c r="C13" s="8"/>
      <c r="D13" s="8"/>
      <c r="E13" s="8"/>
      <c r="F13" s="8"/>
    </row>
    <row r="14" spans="1:6" ht="12.75" customHeight="1" hidden="1">
      <c r="A14" s="3" t="s">
        <v>65</v>
      </c>
      <c r="B14" s="8"/>
      <c r="C14" s="8"/>
      <c r="D14" s="8"/>
      <c r="E14" s="8"/>
      <c r="F14" s="8"/>
    </row>
    <row r="15" spans="1:6" ht="25.5" customHeight="1">
      <c r="A15" s="3" t="s">
        <v>66</v>
      </c>
      <c r="B15" s="18"/>
      <c r="C15" s="18"/>
      <c r="D15" s="18"/>
      <c r="E15" s="18">
        <f>'Income Statement'!D23</f>
        <v>357</v>
      </c>
      <c r="F15" s="18">
        <f>SUM(B15:E15)</f>
        <v>357</v>
      </c>
    </row>
    <row r="16" spans="1:6" ht="20.25" customHeight="1">
      <c r="A16" s="3"/>
      <c r="B16" s="8"/>
      <c r="C16" s="8"/>
      <c r="D16" s="8"/>
      <c r="E16" s="8"/>
      <c r="F16" s="8"/>
    </row>
    <row r="17" spans="1:6" ht="18" customHeight="1">
      <c r="A17" s="5" t="s">
        <v>118</v>
      </c>
      <c r="B17" s="11">
        <f>SUM(B12:B16)</f>
        <v>30000</v>
      </c>
      <c r="C17" s="11">
        <f>SUM(C12:C16)</f>
        <v>4191</v>
      </c>
      <c r="D17" s="11">
        <f>SUM(D12:D16)</f>
        <v>8609</v>
      </c>
      <c r="E17" s="11">
        <f>SUM(E12:E16)</f>
        <v>15512</v>
      </c>
      <c r="F17" s="11">
        <f>SUM(F12:F16)</f>
        <v>58312</v>
      </c>
    </row>
    <row r="18" spans="1:6" ht="12.75">
      <c r="A18" s="3"/>
      <c r="B18" s="13"/>
      <c r="C18" s="13"/>
      <c r="D18" s="13"/>
      <c r="E18" s="18"/>
      <c r="F18" s="13"/>
    </row>
    <row r="19" spans="1:6" ht="12.75">
      <c r="A19" s="3"/>
      <c r="B19" s="13"/>
      <c r="C19" s="13"/>
      <c r="D19" s="13"/>
      <c r="E19" s="28"/>
      <c r="F19" s="13"/>
    </row>
    <row r="20" spans="1:6" ht="12.75">
      <c r="A20" s="3" t="s">
        <v>67</v>
      </c>
      <c r="B20" s="13"/>
      <c r="C20" s="13"/>
      <c r="D20" s="13"/>
      <c r="E20" s="13"/>
      <c r="F20" s="13"/>
    </row>
    <row r="21" spans="1:6" ht="12.75">
      <c r="A21" s="3" t="s">
        <v>109</v>
      </c>
      <c r="B21" s="13"/>
      <c r="C21" s="13"/>
      <c r="D21" s="13"/>
      <c r="E21" s="13"/>
      <c r="F21" s="13"/>
    </row>
  </sheetData>
  <printOptions/>
  <pageMargins left="0.5" right="0.5" top="1" bottom="1" header="0.511811023" footer="0.5118110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2003-08-26T02:34:03Z</cp:lastPrinted>
  <dcterms:created xsi:type="dcterms:W3CDTF">2003-08-27T06:07:56Z</dcterms:created>
  <dcterms:modified xsi:type="dcterms:W3CDTF">2003-08-27T06:07:57Z</dcterms:modified>
  <cp:category/>
  <cp:version/>
  <cp:contentType/>
  <cp:contentStatus/>
</cp:coreProperties>
</file>